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kosztorys pełny" sheetId="1" r:id="rId1"/>
    <sheet name="Arkusz2" sheetId="2" r:id="rId2"/>
    <sheet name="Arkusz3" sheetId="3" r:id="rId3"/>
  </sheets>
  <calcPr calcId="145621"/>
</workbook>
</file>

<file path=xl/calcChain.xml><?xml version="1.0" encoding="utf-8"?>
<calcChain xmlns="http://schemas.openxmlformats.org/spreadsheetml/2006/main">
  <c r="C7" i="1" l="1"/>
  <c r="C30" i="1" l="1"/>
  <c r="C31" i="1" s="1"/>
  <c r="F31" i="1" s="1"/>
  <c r="F58" i="1" l="1"/>
  <c r="F57" i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6" i="1"/>
  <c r="F32" i="1"/>
  <c r="F30" i="1"/>
  <c r="F25" i="1"/>
  <c r="F24" i="1"/>
  <c r="F23" i="1"/>
  <c r="F22" i="1"/>
  <c r="F21" i="1"/>
  <c r="F20" i="1"/>
  <c r="F19" i="1"/>
  <c r="F17" i="1"/>
  <c r="F16" i="1"/>
  <c r="F15" i="1"/>
  <c r="F14" i="1"/>
  <c r="F13" i="1"/>
  <c r="F12" i="1"/>
  <c r="F11" i="1"/>
  <c r="F10" i="1"/>
  <c r="F9" i="1"/>
  <c r="F8" i="1"/>
  <c r="F7" i="1"/>
  <c r="F6" i="1"/>
  <c r="C35" i="1"/>
  <c r="F35" i="1" s="1"/>
  <c r="C34" i="1"/>
  <c r="F34" i="1" s="1"/>
  <c r="C33" i="1"/>
  <c r="F33" i="1" s="1"/>
  <c r="C32" i="1"/>
  <c r="C29" i="1"/>
  <c r="F29" i="1" s="1"/>
  <c r="C28" i="1"/>
  <c r="F28" i="1" s="1"/>
  <c r="C27" i="1"/>
  <c r="F27" i="1" s="1"/>
  <c r="F59" i="1" l="1"/>
</calcChain>
</file>

<file path=xl/sharedStrings.xml><?xml version="1.0" encoding="utf-8"?>
<sst xmlns="http://schemas.openxmlformats.org/spreadsheetml/2006/main" count="177" uniqueCount="128">
  <si>
    <t>lp.</t>
  </si>
  <si>
    <t>nazwa</t>
  </si>
  <si>
    <t>ilość</t>
  </si>
  <si>
    <t>jednostka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</si>
  <si>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</si>
  <si>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</si>
  <si>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</si>
  <si>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</si>
  <si>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</si>
  <si>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</si>
  <si>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</si>
  <si>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</si>
  <si>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</si>
  <si>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</si>
  <si>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</si>
  <si>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</si>
  <si>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</si>
  <si>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</si>
  <si>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</si>
  <si>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</si>
  <si>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</si>
  <si>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</si>
  <si>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</si>
  <si>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</si>
  <si>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</si>
  <si>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</si>
  <si>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</si>
  <si>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</si>
  <si>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</si>
  <si>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</si>
  <si>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</si>
  <si>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m2</t>
  </si>
  <si>
    <t>Demontaż drzwi do kabin wraz z ościeżnicami</t>
  </si>
  <si>
    <t>szt</t>
  </si>
  <si>
    <t>Montaż tymczasowego zabezpieczenia drzwi wejściowych na czas wymiany</t>
  </si>
  <si>
    <t>Usunięcie płytek podłogowych wraz z usunięciem pozostałości kleju</t>
  </si>
  <si>
    <t>Usunięcie płytek ściennych wraz z usunięciem warstwy kleju</t>
  </si>
  <si>
    <t xml:space="preserve">Demontaż drzwi wejściowych do łazienki </t>
  </si>
  <si>
    <t>Demontaż umywalek naściennych w raz z bateriami</t>
  </si>
  <si>
    <t>Demontaż wannny wraz z baterią</t>
  </si>
  <si>
    <t>demontaż bateri prysznicowych</t>
  </si>
  <si>
    <t>demontaż kaloryfera</t>
  </si>
  <si>
    <t>kpl</t>
  </si>
  <si>
    <t>Roboty rozbiórkowe</t>
  </si>
  <si>
    <t>demontaż osprzętu elektrycznego oraz pozostałych akcesoriów jak lustro wieszaki, poręcze dla niepełnosprawnych, kurtyna przy wannie</t>
  </si>
  <si>
    <t xml:space="preserve">wyburzenie ścianek działowych toalet  </t>
  </si>
  <si>
    <t>Roboty Instalacyjne</t>
  </si>
  <si>
    <t xml:space="preserve">Przygotowanie instalacji grzewczej pod przeniesienie grzejnika w nową lokalizację instalację grzewczą wkuć w ścianę </t>
  </si>
  <si>
    <t>szt.</t>
  </si>
  <si>
    <t>Zmiana lokalizacji punktów świetlnych w toaletach z ściany wyburzonej na sufit w bruzdach</t>
  </si>
  <si>
    <t>usunięcie warstwy farby oraz szpachli z sufitu</t>
  </si>
  <si>
    <t>Wymiana odpływu zlokalizowanego przy wannie</t>
  </si>
  <si>
    <t>Zmiana lokalizacji punktów świetlnych w głównym pomieszczeniu łazienki</t>
  </si>
  <si>
    <t>przesunięcie odpływów kanliazacyjnych w toaletach</t>
  </si>
  <si>
    <t xml:space="preserve">przesunięcie zasilania wody w toaletach </t>
  </si>
  <si>
    <t>Roboty Wykończeniowe</t>
  </si>
  <si>
    <t>Uzupełnienie ubytków w wylewce po wyburzonych ścianach</t>
  </si>
  <si>
    <t>mb</t>
  </si>
  <si>
    <t>Uzupełnienie ubytków w suficie po wyburzonych ścianach</t>
  </si>
  <si>
    <t>utyliazacja gruzu oraz odpadów po rozbiórkowych</t>
  </si>
  <si>
    <t>naprawa wylewki, wyrównanie przyjęto 50% powierzchni podłogi</t>
  </si>
  <si>
    <t>wykonanie izolacji w formie folii w płynie na całości podłogi oraz w wywinięciu na ściany do wys 1mb należy zachowac kompletny system</t>
  </si>
  <si>
    <t>ułożenie płytek podłogowych dobór płytek przez inwestora w standardowym wymiarze oscylującym w przedziale max dł. Boku 30- 50 cm</t>
  </si>
  <si>
    <t>Prace montażowe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</si>
  <si>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</si>
  <si>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</si>
  <si>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</si>
  <si>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</si>
  <si>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</si>
  <si>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</si>
  <si>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</si>
  <si>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</si>
  <si>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</si>
  <si>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</si>
  <si>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ułożenie płytek ściennych dobór płytek przez inwestora w standardowym wymiarze oscylującym w przedziale max dł. boku 30- 50 cm</t>
  </si>
  <si>
    <t>montaż wanny dla osób niepełnosprwanych</t>
  </si>
  <si>
    <t xml:space="preserve">montaż umywalki wiszącej </t>
  </si>
  <si>
    <t>montaż bateri wannowej</t>
  </si>
  <si>
    <t>montaż bateri umwyalkowej</t>
  </si>
  <si>
    <t>montaż bateri przysznicowej wraz z osprzętem bez deszczownicy</t>
  </si>
  <si>
    <t>montaż lamp na sufitowych</t>
  </si>
  <si>
    <t>wymiana włączników oraz gniazd</t>
  </si>
  <si>
    <t>montaż nowych kratek wentylacyjnych</t>
  </si>
  <si>
    <t>montaż pochwytów uchylnych dla niepełnosprawnych przy toaletach</t>
  </si>
  <si>
    <t>montaż pochwytów uchylnych dla niepełnosprawnych przy umywalkach</t>
  </si>
  <si>
    <t>montaż grzejnika naściennego (uwaga grzejnik nie drabinkowy ani szczebelkowy)</t>
  </si>
  <si>
    <t>38.</t>
  </si>
  <si>
    <t>39.</t>
  </si>
  <si>
    <t>40.</t>
  </si>
  <si>
    <t>41.</t>
  </si>
  <si>
    <t>42.</t>
  </si>
  <si>
    <t>43.</t>
  </si>
  <si>
    <t>44.</t>
  </si>
  <si>
    <t>45.</t>
  </si>
  <si>
    <t>montaż pochwytów stałych w kabinach przysznicowych</t>
  </si>
  <si>
    <t>montaż składanych siedzisk prysznicowych w kabinach prysznicowych</t>
  </si>
  <si>
    <t xml:space="preserve">montaż rurowych wieszakow na ręczniki </t>
  </si>
  <si>
    <t xml:space="preserve">szt. </t>
  </si>
  <si>
    <t>szpachlowanie, gruntowanie oraz malowanie sufitu</t>
  </si>
  <si>
    <t>montaż drzwi do toalet- drzwi odporone na działanie wilgoci min. Światło przejścia 90 cm</t>
  </si>
  <si>
    <t>montaż drzwi wejściowych do łazienki odpornych na działanie wilgoci w okleinie drewnopodnej</t>
  </si>
  <si>
    <t>montaż zasłony przesuwnej dwudzielnej odgradzającej strefę przysznicową</t>
  </si>
  <si>
    <t xml:space="preserve">montaż lustra uchylnego nad umywalkami </t>
  </si>
  <si>
    <t>46.</t>
  </si>
  <si>
    <t>47.</t>
  </si>
  <si>
    <t>Przygotowanie dokumentacji jakościowej z zastosowanych materiałów, instrukcji obsługi oraz badań elektrycznych oraz prób szczelności instalacji grzewczej oraz wodnej</t>
  </si>
  <si>
    <t>48.</t>
  </si>
  <si>
    <t>49.</t>
  </si>
  <si>
    <t>montaż toalety dla niepełnosprwanych wraz z geberitem</t>
  </si>
  <si>
    <t>Kosztorys Inwestorski kompleksowego remontu pomieszczenia sanitarnego</t>
  </si>
  <si>
    <t xml:space="preserve">Dom Pomocy Społecznej w Miechowie </t>
  </si>
  <si>
    <t>ul. Warszwska 49a, 32-200 Miechów</t>
  </si>
  <si>
    <t>cena jedn.                 [zł netto]</t>
  </si>
  <si>
    <t>wartość               [zł netto]</t>
  </si>
  <si>
    <t>Sumaryczny Koszt Inwetycji</t>
  </si>
  <si>
    <t>Uwagi:</t>
  </si>
  <si>
    <t>Kosztorys rozpatrywać całościowo, realizacja częściowa zakresu prac może zmienić wartość końcową zadania inwestycyjnego</t>
  </si>
  <si>
    <t xml:space="preserve">Kosztorys uwzględnia transport i utylizację gruzu oraz innych odpadów budowalnych i komunlanych powstałych wyniku robót remontownych </t>
  </si>
  <si>
    <t>Transport pionowy odpadów winien odbywać się poprzez zamontowany przez wykonawcę zsyp budowlany. Zabrania się wynoszenia odpadów głównymi ciągami komunikacyjnymi. W przypadku konieczności należy uzyskać każdorazaowo zgodę kierownictwa DPS.</t>
  </si>
  <si>
    <t xml:space="preserve">4. </t>
  </si>
  <si>
    <t>Wykonawca zobowiązany jest do prowadzenia prac w sposób zgodny z normami budowalnymi oraz przepisami prawa. Przed zastosowaniem poszczególnych materiałów wykonanwca zobowiązany jest do uzyskania pisemnej akceptacji kierownictwa DPS.</t>
  </si>
  <si>
    <t>Wykonawca winien wykonać wszczelkie należety zabezpieczenia miejsca prac mając na uwadzę bezpieczeństwo pracowników przydzielonych do wykonania zadania inwestycyjnego, pracowników DPS oraz w szczególności pacjentów DPS.</t>
  </si>
  <si>
    <t>Kosztorys uwzględnia utrzymanie przez Wykonawcę bieżącego porządku w trakcie prowadzenia prac. Zwłaszcza na ciągach komunikacyjnych oraz w okół budynku.</t>
  </si>
  <si>
    <t>wymiana odpływów punktowych w kabinach prysznicowych na odpływ liniowy</t>
  </si>
  <si>
    <t xml:space="preserve">wykonanie ścian murowanych </t>
  </si>
  <si>
    <t>montaż zasłony do kabiny prysznicowej</t>
  </si>
  <si>
    <t>50.</t>
  </si>
  <si>
    <t>tynkowanie nowo powstłaych ścian murowanych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</si>
</sst>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zł&quot;_-;\-* #,##0.00\ &quot;zł&quot;_-;_-* &quot;-&quot;??\ &quot;zł&quot;_-;_-@_-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" fontId="0" fillId="0" borderId="0" xfId="0" applyNumberFormat="1"/>
    <xf numFmtId="4" fontId="0" fillId="0" borderId="0" xfId="0" applyNumberFormat="1" applyAlignment="1">
      <alignment horizontal="center" vertical="center"/>
    </xf>
    <xf numFmtId="4" fontId="0" fillId="0" borderId="0" xfId="0" applyNumberFormat="1" applyAlignment="1">
      <alignment wrapText="1"/>
    </xf>
    <xf numFmtId="4" fontId="0" fillId="0" borderId="1" xfId="0" applyNumberFormat="1" applyBorder="1" applyAlignment="1">
      <alignment horizontal="center" vertical="center"/>
    </xf>
    <xf numFmtId="4" fontId="0" fillId="0" borderId="1" xfId="0" applyNumberFormat="1" applyBorder="1" applyAlignment="1">
      <alignment wrapText="1"/>
    </xf>
    <xf numFmtId="4" fontId="0" fillId="0" borderId="1" xfId="0" applyNumberFormat="1" applyBorder="1" applyAlignment="1">
      <alignment horizontal="left" vertical="center" wrapText="1"/>
    </xf>
    <xf numFmtId="44" fontId="0" fillId="0" borderId="1" xfId="0" applyNumberFormat="1" applyBorder="1" applyAlignment="1">
      <alignment horizontal="center" vertical="center"/>
    </xf>
    <xf numFmtId="4" fontId="0" fillId="0" borderId="7" xfId="0" applyNumberFormat="1" applyBorder="1" applyAlignment="1">
      <alignment horizontal="center" vertical="center"/>
    </xf>
    <xf numFmtId="44" fontId="0" fillId="0" borderId="8" xfId="0" applyNumberFormat="1" applyBorder="1" applyAlignment="1">
      <alignment horizontal="center" vertical="center"/>
    </xf>
    <xf numFmtId="4" fontId="0" fillId="0" borderId="13" xfId="0" applyNumberFormat="1" applyBorder="1" applyAlignment="1">
      <alignment horizontal="center" vertical="center"/>
    </xf>
    <xf numFmtId="4" fontId="0" fillId="0" borderId="14" xfId="0" applyNumberFormat="1" applyBorder="1" applyAlignment="1">
      <alignment wrapText="1"/>
    </xf>
    <xf numFmtId="4" fontId="0" fillId="0" borderId="14" xfId="0" applyNumberFormat="1" applyBorder="1" applyAlignment="1">
      <alignment horizontal="center" vertical="center"/>
    </xf>
    <xf numFmtId="44" fontId="0" fillId="0" borderId="14" xfId="0" applyNumberFormat="1" applyBorder="1" applyAlignment="1">
      <alignment horizontal="center" vertical="center"/>
    </xf>
    <xf numFmtId="44" fontId="0" fillId="0" borderId="15" xfId="0" applyNumberFormat="1" applyBorder="1" applyAlignment="1">
      <alignment horizontal="center" vertical="center"/>
    </xf>
    <xf numFmtId="4" fontId="0" fillId="0" borderId="16" xfId="0" applyNumberFormat="1" applyBorder="1" applyAlignment="1">
      <alignment horizontal="center" vertical="center"/>
    </xf>
    <xf numFmtId="4" fontId="0" fillId="0" borderId="17" xfId="0" applyNumberFormat="1" applyBorder="1" applyAlignment="1">
      <alignment horizontal="center" vertical="center"/>
    </xf>
    <xf numFmtId="4" fontId="0" fillId="0" borderId="19" xfId="0" applyNumberFormat="1" applyBorder="1" applyAlignment="1">
      <alignment horizontal="center" vertical="center"/>
    </xf>
    <xf numFmtId="4" fontId="0" fillId="0" borderId="20" xfId="0" applyNumberFormat="1" applyBorder="1" applyAlignment="1">
      <alignment horizontal="center" vertical="center" wrapText="1"/>
    </xf>
    <xf numFmtId="4" fontId="0" fillId="0" borderId="20" xfId="0" applyNumberFormat="1" applyBorder="1" applyAlignment="1">
      <alignment horizontal="center" vertical="center"/>
    </xf>
    <xf numFmtId="4" fontId="0" fillId="0" borderId="9" xfId="0" applyNumberFormat="1" applyBorder="1" applyAlignment="1">
      <alignment horizontal="center" vertical="center" wrapText="1"/>
    </xf>
    <xf numFmtId="4" fontId="0" fillId="0" borderId="21" xfId="0" applyNumberFormat="1" applyBorder="1" applyAlignment="1">
      <alignment horizontal="center" vertical="center"/>
    </xf>
    <xf numFmtId="4" fontId="0" fillId="0" borderId="17" xfId="0" applyNumberFormat="1" applyBorder="1" applyAlignment="1">
      <alignment wrapText="1"/>
    </xf>
    <xf numFmtId="44" fontId="0" fillId="0" borderId="17" xfId="0" applyNumberFormat="1" applyBorder="1" applyAlignment="1">
      <alignment horizontal="center" vertical="center"/>
    </xf>
    <xf numFmtId="44" fontId="0" fillId="0" borderId="18" xfId="0" applyNumberFormat="1" applyBorder="1" applyAlignment="1">
      <alignment horizontal="center" vertical="center"/>
    </xf>
    <xf numFmtId="44" fontId="1" fillId="0" borderId="9" xfId="0" applyNumberFormat="1" applyFont="1" applyBorder="1" applyAlignment="1">
      <alignment horizontal="center" vertical="center"/>
    </xf>
    <xf numFmtId="4" fontId="0" fillId="0" borderId="0" xfId="0" quotePrefix="1" applyNumberFormat="1" applyAlignment="1">
      <alignment horizontal="center" vertical="center"/>
    </xf>
    <xf numFmtId="4" fontId="0" fillId="0" borderId="0" xfId="0" applyNumberFormat="1" applyAlignment="1">
      <alignment vertical="center"/>
    </xf>
    <xf numFmtId="4" fontId="1" fillId="0" borderId="2" xfId="0" applyNumberFormat="1" applyFont="1" applyBorder="1" applyAlignment="1">
      <alignment horizontal="center"/>
    </xf>
    <xf numFmtId="4" fontId="1" fillId="0" borderId="3" xfId="0" applyNumberFormat="1" applyFont="1" applyBorder="1" applyAlignment="1">
      <alignment horizontal="center"/>
    </xf>
    <xf numFmtId="4" fontId="1" fillId="0" borderId="4" xfId="0" applyNumberFormat="1" applyFont="1" applyBorder="1" applyAlignment="1">
      <alignment horizontal="center"/>
    </xf>
    <xf numFmtId="4" fontId="0" fillId="2" borderId="19" xfId="0" applyNumberFormat="1" applyFill="1" applyBorder="1" applyAlignment="1">
      <alignment horizontal="center" vertical="center" wrapText="1"/>
    </xf>
    <xf numFmtId="4" fontId="0" fillId="2" borderId="20" xfId="0" applyNumberFormat="1" applyFill="1" applyBorder="1" applyAlignment="1">
      <alignment horizontal="center" vertical="center" wrapText="1"/>
    </xf>
    <xf numFmtId="4" fontId="0" fillId="2" borderId="9" xfId="0" applyNumberFormat="1" applyFill="1" applyBorder="1" applyAlignment="1">
      <alignment horizontal="center" vertical="center" wrapText="1"/>
    </xf>
    <xf numFmtId="4" fontId="0" fillId="2" borderId="19" xfId="0" applyNumberFormat="1" applyFill="1" applyBorder="1" applyAlignment="1">
      <alignment horizontal="center"/>
    </xf>
    <xf numFmtId="4" fontId="0" fillId="2" borderId="20" xfId="0" applyNumberFormat="1" applyFill="1" applyBorder="1" applyAlignment="1">
      <alignment horizontal="center"/>
    </xf>
    <xf numFmtId="4" fontId="0" fillId="2" borderId="9" xfId="0" applyNumberFormat="1" applyFill="1" applyBorder="1" applyAlignment="1">
      <alignment horizontal="center"/>
    </xf>
    <xf numFmtId="4" fontId="0" fillId="0" borderId="5" xfId="0" applyNumberFormat="1" applyBorder="1" applyAlignment="1">
      <alignment horizontal="center"/>
    </xf>
    <xf numFmtId="4" fontId="0" fillId="0" borderId="0" xfId="0" applyNumberFormat="1" applyBorder="1" applyAlignment="1">
      <alignment horizontal="center"/>
    </xf>
    <xf numFmtId="4" fontId="0" fillId="0" borderId="6" xfId="0" applyNumberFormat="1" applyBorder="1" applyAlignment="1">
      <alignment horizontal="center"/>
    </xf>
    <xf numFmtId="4" fontId="0" fillId="0" borderId="10" xfId="0" applyNumberFormat="1" applyBorder="1" applyAlignment="1">
      <alignment horizontal="center"/>
    </xf>
    <xf numFmtId="4" fontId="0" fillId="0" borderId="11" xfId="0" applyNumberFormat="1" applyBorder="1" applyAlignment="1">
      <alignment horizontal="center"/>
    </xf>
    <xf numFmtId="4" fontId="0" fillId="0" borderId="12" xfId="0" applyNumberFormat="1" applyBorder="1" applyAlignment="1">
      <alignment horizontal="center"/>
    </xf>
    <xf numFmtId="4" fontId="0" fillId="0" borderId="0" xfId="0" applyNumberFormat="1" applyAlignment="1">
      <alignment horizontal="left" wrapText="1"/>
    </xf>
    <xf numFmtId="4" fontId="0" fillId="0" borderId="0" xfId="0" applyNumberFormat="1" applyAlignment="1">
      <alignment horizontal="center" vertical="center"/>
    </xf>
    <xf numFmtId="4" fontId="1" fillId="0" borderId="19" xfId="0" applyNumberFormat="1" applyFont="1" applyBorder="1" applyAlignment="1">
      <alignment horizontal="center" wrapText="1"/>
    </xf>
    <xf numFmtId="4" fontId="1" fillId="0" borderId="20" xfId="0" applyNumberFormat="1" applyFont="1" applyBorder="1" applyAlignment="1">
      <alignment horizontal="center" wrapText="1"/>
    </xf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73"/>
  <sheetViews>
    <sheetView tabSelected="1" workbookViewId="0">
      <selection activeCell="I41" sqref="I41"/>
    </sheetView>
  </sheetViews>
  <sheetFormatPr defaultColWidth="8.77734375" defaultRowHeight="14.4" x14ac:dyDescent="0.3"/>
  <cols>
    <col min="1" max="1" width="7.33203125" style="2" customWidth="1"/>
    <col min="2" max="2" width="41.88671875" style="3" customWidth="1"/>
    <col min="3" max="3" width="12.44140625" style="2" customWidth="1"/>
    <col min="4" max="4" width="13" style="2" customWidth="1"/>
    <col min="5" max="5" width="14.21875" style="2" customWidth="1"/>
    <col min="6" max="6" width="13.5546875" style="2" customWidth="1"/>
    <col min="7" max="16384" width="8.77734375" style="1"/>
  </cols>
  <sheetData>
    <row r="1" spans="1:6" x14ac:dyDescent="0.3">
      <c r="A1" s="28" t="s">
        <v>109</v>
      </c>
      <c r="B1" s="29"/>
      <c r="C1" s="29"/>
      <c r="D1" s="29"/>
      <c r="E1" s="29"/>
      <c r="F1" s="30"/>
    </row>
    <row r="2" spans="1:6" x14ac:dyDescent="0.3">
      <c r="A2" s="37" t="s">
        <v>110</v>
      </c>
      <c r="B2" s="38"/>
      <c r="C2" s="38"/>
      <c r="D2" s="38"/>
      <c r="E2" s="38"/>
      <c r="F2" s="39"/>
    </row>
    <row r="3" spans="1:6" ht="15" thickBot="1" x14ac:dyDescent="0.35">
      <c r="A3" s="40" t="s">
        <v>111</v>
      </c>
      <c r="B3" s="41"/>
      <c r="C3" s="41"/>
      <c r="D3" s="41"/>
      <c r="E3" s="41"/>
      <c r="F3" s="42"/>
    </row>
    <row r="4" spans="1:6" ht="29.4" thickBot="1" x14ac:dyDescent="0.35">
      <c r="A4" s="17" t="s">
        <v>0</v>
      </c>
      <c r="B4" s="18" t="s">
        <v>1</v>
      </c>
      <c r="C4" s="19" t="s">
        <v>2</v>
      </c>
      <c r="D4" s="19" t="s">
        <v>3</v>
      </c>
      <c r="E4" s="18" t="s">
        <v>112</v>
      </c>
      <c r="F4" s="20" t="s">
        <v>113</v>
      </c>
    </row>
    <row r="5" spans="1:6" ht="15" thickBot="1" x14ac:dyDescent="0.35">
      <c r="A5" s="21"/>
      <c r="B5" s="31" t="s">
        <v>43</v>
      </c>
      <c r="C5" s="32"/>
      <c r="D5" s="32"/>
      <c r="E5" s="32"/>
      <c r="F5" s="33"/>
    </row>
    <row r="6" spans="1:6" ht="28.8" x14ac:dyDescent="0.3">
      <c r="A6" s="8" t="s">
        <v>4</v>
      </c>
      <c r="B6" s="22" t="s">
        <v>35</v>
      </c>
      <c r="C6" s="16">
        <v>21.6</v>
      </c>
      <c r="D6" s="16" t="s">
        <v>31</v>
      </c>
      <c r="E6" s="23"/>
      <c r="F6" s="24">
        <f>C6*E6</f>
        <v>0</v>
      </c>
    </row>
    <row r="7" spans="1:6" ht="28.8" x14ac:dyDescent="0.3">
      <c r="A7" s="8" t="s">
        <v>5</v>
      </c>
      <c r="B7" s="5" t="s">
        <v>36</v>
      </c>
      <c r="C7" s="4">
        <f>29.95*2.5-3*2-1.5*1.5*2+16.56</f>
        <v>80.935000000000002</v>
      </c>
      <c r="D7" s="4" t="s">
        <v>31</v>
      </c>
      <c r="E7" s="7"/>
      <c r="F7" s="9">
        <f t="shared" ref="F7:F58" si="0">C7*E7</f>
        <v>0</v>
      </c>
    </row>
    <row r="8" spans="1:6" x14ac:dyDescent="0.3">
      <c r="A8" s="8" t="s">
        <v>6</v>
      </c>
      <c r="B8" s="5" t="s">
        <v>32</v>
      </c>
      <c r="C8" s="4">
        <v>3</v>
      </c>
      <c r="D8" s="4" t="s">
        <v>33</v>
      </c>
      <c r="E8" s="7"/>
      <c r="F8" s="9">
        <f t="shared" si="0"/>
        <v>0</v>
      </c>
    </row>
    <row r="9" spans="1:6" x14ac:dyDescent="0.3">
      <c r="A9" s="8" t="s">
        <v>7</v>
      </c>
      <c r="B9" s="5" t="s">
        <v>37</v>
      </c>
      <c r="C9" s="4">
        <v>1</v>
      </c>
      <c r="D9" s="4" t="s">
        <v>33</v>
      </c>
      <c r="E9" s="7"/>
      <c r="F9" s="9">
        <f t="shared" si="0"/>
        <v>0</v>
      </c>
    </row>
    <row r="10" spans="1:6" ht="28.8" x14ac:dyDescent="0.3">
      <c r="A10" s="8" t="s">
        <v>8</v>
      </c>
      <c r="B10" s="5" t="s">
        <v>38</v>
      </c>
      <c r="C10" s="4">
        <v>2</v>
      </c>
      <c r="D10" s="4" t="s">
        <v>33</v>
      </c>
      <c r="E10" s="7"/>
      <c r="F10" s="9">
        <f t="shared" si="0"/>
        <v>0</v>
      </c>
    </row>
    <row r="11" spans="1:6" x14ac:dyDescent="0.3">
      <c r="A11" s="8" t="s">
        <v>9</v>
      </c>
      <c r="B11" s="5" t="s">
        <v>39</v>
      </c>
      <c r="C11" s="4">
        <v>1</v>
      </c>
      <c r="D11" s="4" t="s">
        <v>33</v>
      </c>
      <c r="E11" s="7"/>
      <c r="F11" s="9">
        <f t="shared" si="0"/>
        <v>0</v>
      </c>
    </row>
    <row r="12" spans="1:6" x14ac:dyDescent="0.3">
      <c r="A12" s="8" t="s">
        <v>10</v>
      </c>
      <c r="B12" s="5" t="s">
        <v>40</v>
      </c>
      <c r="C12" s="4">
        <v>2</v>
      </c>
      <c r="D12" s="4" t="s">
        <v>33</v>
      </c>
      <c r="E12" s="7"/>
      <c r="F12" s="9">
        <f t="shared" si="0"/>
        <v>0</v>
      </c>
    </row>
    <row r="13" spans="1:6" x14ac:dyDescent="0.3">
      <c r="A13" s="8" t="s">
        <v>11</v>
      </c>
      <c r="B13" s="5" t="s">
        <v>41</v>
      </c>
      <c r="C13" s="4">
        <v>1</v>
      </c>
      <c r="D13" s="4" t="s">
        <v>33</v>
      </c>
      <c r="E13" s="7"/>
      <c r="F13" s="9">
        <f t="shared" si="0"/>
        <v>0</v>
      </c>
    </row>
    <row r="14" spans="1:6" ht="57.6" x14ac:dyDescent="0.3">
      <c r="A14" s="8" t="s">
        <v>12</v>
      </c>
      <c r="B14" s="5" t="s">
        <v>44</v>
      </c>
      <c r="C14" s="4">
        <v>1</v>
      </c>
      <c r="D14" s="4" t="s">
        <v>42</v>
      </c>
      <c r="E14" s="7"/>
      <c r="F14" s="9">
        <f t="shared" si="0"/>
        <v>0</v>
      </c>
    </row>
    <row r="15" spans="1:6" x14ac:dyDescent="0.3">
      <c r="A15" s="8" t="s">
        <v>13</v>
      </c>
      <c r="B15" s="5" t="s">
        <v>45</v>
      </c>
      <c r="C15" s="4">
        <v>11.3</v>
      </c>
      <c r="D15" s="4" t="s">
        <v>31</v>
      </c>
      <c r="E15" s="7"/>
      <c r="F15" s="9">
        <f t="shared" si="0"/>
        <v>0</v>
      </c>
    </row>
    <row r="16" spans="1:6" x14ac:dyDescent="0.3">
      <c r="A16" s="8" t="s">
        <v>14</v>
      </c>
      <c r="B16" s="5" t="s">
        <v>50</v>
      </c>
      <c r="C16" s="4">
        <v>21.6</v>
      </c>
      <c r="D16" s="4" t="s">
        <v>31</v>
      </c>
      <c r="E16" s="7"/>
      <c r="F16" s="9">
        <f t="shared" si="0"/>
        <v>0</v>
      </c>
    </row>
    <row r="17" spans="1:6" ht="29.4" thickBot="1" x14ac:dyDescent="0.35">
      <c r="A17" s="10" t="s">
        <v>15</v>
      </c>
      <c r="B17" s="11" t="s">
        <v>59</v>
      </c>
      <c r="C17" s="12">
        <v>1</v>
      </c>
      <c r="D17" s="12" t="s">
        <v>42</v>
      </c>
      <c r="E17" s="13"/>
      <c r="F17" s="14">
        <f t="shared" si="0"/>
        <v>0</v>
      </c>
    </row>
    <row r="18" spans="1:6" ht="14.55" customHeight="1" thickBot="1" x14ac:dyDescent="0.35">
      <c r="A18" s="31" t="s">
        <v>46</v>
      </c>
      <c r="B18" s="32"/>
      <c r="C18" s="32"/>
      <c r="D18" s="32"/>
      <c r="E18" s="32"/>
      <c r="F18" s="33"/>
    </row>
    <row r="19" spans="1:6" ht="43.2" x14ac:dyDescent="0.3">
      <c r="A19" s="15" t="s">
        <v>16</v>
      </c>
      <c r="B19" s="22" t="s">
        <v>47</v>
      </c>
      <c r="C19" s="16">
        <v>1</v>
      </c>
      <c r="D19" s="16" t="s">
        <v>42</v>
      </c>
      <c r="E19" s="23"/>
      <c r="F19" s="24">
        <f t="shared" si="0"/>
        <v>0</v>
      </c>
    </row>
    <row r="20" spans="1:6" ht="43.2" x14ac:dyDescent="0.3">
      <c r="A20" s="8" t="s">
        <v>17</v>
      </c>
      <c r="B20" s="5" t="s">
        <v>49</v>
      </c>
      <c r="C20" s="4">
        <v>2</v>
      </c>
      <c r="D20" s="4" t="s">
        <v>48</v>
      </c>
      <c r="E20" s="7"/>
      <c r="F20" s="9">
        <f t="shared" si="0"/>
        <v>0</v>
      </c>
    </row>
    <row r="21" spans="1:6" ht="28.8" x14ac:dyDescent="0.3">
      <c r="A21" s="8" t="s">
        <v>18</v>
      </c>
      <c r="B21" s="5" t="s">
        <v>52</v>
      </c>
      <c r="C21" s="4">
        <v>2</v>
      </c>
      <c r="D21" s="4" t="s">
        <v>33</v>
      </c>
      <c r="E21" s="7"/>
      <c r="F21" s="9">
        <f t="shared" si="0"/>
        <v>0</v>
      </c>
    </row>
    <row r="22" spans="1:6" x14ac:dyDescent="0.3">
      <c r="A22" s="8" t="s">
        <v>19</v>
      </c>
      <c r="B22" s="5" t="s">
        <v>51</v>
      </c>
      <c r="C22" s="4">
        <v>1</v>
      </c>
      <c r="D22" s="4" t="s">
        <v>33</v>
      </c>
      <c r="E22" s="7"/>
      <c r="F22" s="9">
        <f t="shared" si="0"/>
        <v>0</v>
      </c>
    </row>
    <row r="23" spans="1:6" ht="28.8" x14ac:dyDescent="0.3">
      <c r="A23" s="8" t="s">
        <v>20</v>
      </c>
      <c r="B23" s="5" t="s">
        <v>123</v>
      </c>
      <c r="C23" s="4">
        <v>1</v>
      </c>
      <c r="D23" s="4" t="s">
        <v>33</v>
      </c>
      <c r="E23" s="7"/>
      <c r="F23" s="9">
        <f t="shared" si="0"/>
        <v>0</v>
      </c>
    </row>
    <row r="24" spans="1:6" ht="28.8" x14ac:dyDescent="0.3">
      <c r="A24" s="8" t="s">
        <v>21</v>
      </c>
      <c r="B24" s="5" t="s">
        <v>53</v>
      </c>
      <c r="C24" s="4">
        <v>1</v>
      </c>
      <c r="D24" s="4" t="s">
        <v>33</v>
      </c>
      <c r="E24" s="7"/>
      <c r="F24" s="9">
        <f t="shared" si="0"/>
        <v>0</v>
      </c>
    </row>
    <row r="25" spans="1:6" ht="15" thickBot="1" x14ac:dyDescent="0.35">
      <c r="A25" s="10" t="s">
        <v>22</v>
      </c>
      <c r="B25" s="11" t="s">
        <v>54</v>
      </c>
      <c r="C25" s="12">
        <v>1</v>
      </c>
      <c r="D25" s="12" t="s">
        <v>33</v>
      </c>
      <c r="E25" s="13"/>
      <c r="F25" s="14">
        <f t="shared" si="0"/>
        <v>0</v>
      </c>
    </row>
    <row r="26" spans="1:6" ht="14.55" customHeight="1" thickBot="1" x14ac:dyDescent="0.35">
      <c r="A26" s="31" t="s">
        <v>55</v>
      </c>
      <c r="B26" s="32"/>
      <c r="C26" s="32"/>
      <c r="D26" s="32"/>
      <c r="E26" s="32"/>
      <c r="F26" s="33"/>
    </row>
    <row r="27" spans="1:6" ht="28.8" x14ac:dyDescent="0.3">
      <c r="A27" s="15" t="s">
        <v>23</v>
      </c>
      <c r="B27" s="22" t="s">
        <v>56</v>
      </c>
      <c r="C27" s="16">
        <f>3.05+ 1.45*2</f>
        <v>5.9499999999999993</v>
      </c>
      <c r="D27" s="16" t="s">
        <v>57</v>
      </c>
      <c r="E27" s="23"/>
      <c r="F27" s="24">
        <f t="shared" si="0"/>
        <v>0</v>
      </c>
    </row>
    <row r="28" spans="1:6" ht="28.8" x14ac:dyDescent="0.3">
      <c r="A28" s="8" t="s">
        <v>24</v>
      </c>
      <c r="B28" s="5" t="s">
        <v>58</v>
      </c>
      <c r="C28" s="4">
        <f>3.05+ 1.45*2</f>
        <v>5.9499999999999993</v>
      </c>
      <c r="D28" s="4" t="s">
        <v>57</v>
      </c>
      <c r="E28" s="7"/>
      <c r="F28" s="9">
        <f t="shared" si="0"/>
        <v>0</v>
      </c>
    </row>
    <row r="29" spans="1:6" ht="28.8" x14ac:dyDescent="0.3">
      <c r="A29" s="8" t="s">
        <v>25</v>
      </c>
      <c r="B29" s="5" t="s">
        <v>60</v>
      </c>
      <c r="C29" s="4">
        <f>C7/2</f>
        <v>40.467500000000001</v>
      </c>
      <c r="D29" s="4" t="s">
        <v>31</v>
      </c>
      <c r="E29" s="7"/>
      <c r="F29" s="9">
        <f t="shared" si="0"/>
        <v>0</v>
      </c>
    </row>
    <row r="30" spans="1:6" x14ac:dyDescent="0.3">
      <c r="A30" s="8" t="s">
        <v>26</v>
      </c>
      <c r="B30" s="5" t="s">
        <v>124</v>
      </c>
      <c r="C30" s="4">
        <f>2.3*(3.05+ 1.45)-2</f>
        <v>8.35</v>
      </c>
      <c r="D30" s="4" t="s">
        <v>31</v>
      </c>
      <c r="E30" s="7"/>
      <c r="F30" s="9">
        <f t="shared" si="0"/>
        <v>0</v>
      </c>
    </row>
    <row r="31" spans="1:6" x14ac:dyDescent="0.3">
      <c r="A31" s="8" t="s">
        <v>27</v>
      </c>
      <c r="B31" s="5" t="s">
        <v>127</v>
      </c>
      <c r="C31" s="4">
        <f>C30*2</f>
        <v>16.7</v>
      </c>
      <c r="D31" s="4" t="s">
        <v>31</v>
      </c>
      <c r="E31" s="7"/>
      <c r="F31" s="9">
        <f t="shared" si="0"/>
        <v>0</v>
      </c>
    </row>
    <row r="32" spans="1:6" ht="43.2" x14ac:dyDescent="0.3">
      <c r="A32" s="8" t="s">
        <v>28</v>
      </c>
      <c r="B32" s="5" t="s">
        <v>61</v>
      </c>
      <c r="C32" s="4">
        <f>C6+29.95-2</f>
        <v>49.55</v>
      </c>
      <c r="D32" s="4" t="s">
        <v>31</v>
      </c>
      <c r="E32" s="7"/>
      <c r="F32" s="9">
        <f t="shared" si="0"/>
        <v>0</v>
      </c>
    </row>
    <row r="33" spans="1:6" ht="43.2" x14ac:dyDescent="0.3">
      <c r="A33" s="8" t="s">
        <v>29</v>
      </c>
      <c r="B33" s="6" t="s">
        <v>62</v>
      </c>
      <c r="C33" s="4">
        <f>C6</f>
        <v>21.6</v>
      </c>
      <c r="D33" s="4" t="s">
        <v>31</v>
      </c>
      <c r="E33" s="7"/>
      <c r="F33" s="9">
        <f t="shared" si="0"/>
        <v>0</v>
      </c>
    </row>
    <row r="34" spans="1:6" ht="43.2" x14ac:dyDescent="0.3">
      <c r="A34" s="8" t="s">
        <v>30</v>
      </c>
      <c r="B34" s="6" t="s">
        <v>74</v>
      </c>
      <c r="C34" s="4">
        <f>20.49*2.52-2-3+(2.25*2.3*2)+9.15*2.3-2*2-1.5</f>
        <v>72.529799999999994</v>
      </c>
      <c r="D34" s="4" t="s">
        <v>31</v>
      </c>
      <c r="E34" s="7"/>
      <c r="F34" s="9">
        <f t="shared" si="0"/>
        <v>0</v>
      </c>
    </row>
    <row r="35" spans="1:6" ht="28.8" x14ac:dyDescent="0.3">
      <c r="A35" s="8" t="s">
        <v>64</v>
      </c>
      <c r="B35" s="6" t="s">
        <v>98</v>
      </c>
      <c r="C35" s="4">
        <f>C6</f>
        <v>21.6</v>
      </c>
      <c r="D35" s="4" t="s">
        <v>31</v>
      </c>
      <c r="E35" s="7"/>
      <c r="F35" s="9">
        <f t="shared" si="0"/>
        <v>0</v>
      </c>
    </row>
    <row r="36" spans="1:6" ht="29.4" thickBot="1" x14ac:dyDescent="0.35">
      <c r="A36" s="8" t="s">
        <v>65</v>
      </c>
      <c r="B36" s="11" t="s">
        <v>34</v>
      </c>
      <c r="C36" s="12">
        <v>1</v>
      </c>
      <c r="D36" s="12" t="s">
        <v>42</v>
      </c>
      <c r="E36" s="13"/>
      <c r="F36" s="14">
        <f t="shared" si="0"/>
        <v>0</v>
      </c>
    </row>
    <row r="37" spans="1:6" ht="15" thickBot="1" x14ac:dyDescent="0.35">
      <c r="A37" s="34" t="s">
        <v>63</v>
      </c>
      <c r="B37" s="35"/>
      <c r="C37" s="35"/>
      <c r="D37" s="35"/>
      <c r="E37" s="35"/>
      <c r="F37" s="36"/>
    </row>
    <row r="38" spans="1:6" x14ac:dyDescent="0.3">
      <c r="A38" s="15" t="s">
        <v>66</v>
      </c>
      <c r="B38" s="22" t="s">
        <v>75</v>
      </c>
      <c r="C38" s="16">
        <v>1</v>
      </c>
      <c r="D38" s="16" t="s">
        <v>33</v>
      </c>
      <c r="E38" s="23"/>
      <c r="F38" s="24">
        <f t="shared" si="0"/>
        <v>0</v>
      </c>
    </row>
    <row r="39" spans="1:6" x14ac:dyDescent="0.3">
      <c r="A39" s="8" t="s">
        <v>67</v>
      </c>
      <c r="B39" s="5" t="s">
        <v>76</v>
      </c>
      <c r="C39" s="4">
        <v>2</v>
      </c>
      <c r="D39" s="4" t="s">
        <v>33</v>
      </c>
      <c r="E39" s="7"/>
      <c r="F39" s="9">
        <f t="shared" si="0"/>
        <v>0</v>
      </c>
    </row>
    <row r="40" spans="1:6" ht="28.8" x14ac:dyDescent="0.3">
      <c r="A40" s="15" t="s">
        <v>68</v>
      </c>
      <c r="B40" s="5" t="s">
        <v>108</v>
      </c>
      <c r="C40" s="4">
        <v>1</v>
      </c>
      <c r="D40" s="4" t="s">
        <v>33</v>
      </c>
      <c r="E40" s="7"/>
      <c r="F40" s="9">
        <f t="shared" si="0"/>
        <v>0</v>
      </c>
    </row>
    <row r="41" spans="1:6" x14ac:dyDescent="0.3">
      <c r="A41" s="8" t="s">
        <v>69</v>
      </c>
      <c r="B41" s="5" t="s">
        <v>77</v>
      </c>
      <c r="C41" s="4">
        <v>1</v>
      </c>
      <c r="D41" s="4" t="s">
        <v>33</v>
      </c>
      <c r="E41" s="7"/>
      <c r="F41" s="9">
        <f t="shared" si="0"/>
        <v>0</v>
      </c>
    </row>
    <row r="42" spans="1:6" x14ac:dyDescent="0.3">
      <c r="A42" s="15" t="s">
        <v>70</v>
      </c>
      <c r="B42" s="5" t="s">
        <v>78</v>
      </c>
      <c r="C42" s="4">
        <v>2</v>
      </c>
      <c r="D42" s="4" t="s">
        <v>33</v>
      </c>
      <c r="E42" s="7"/>
      <c r="F42" s="9">
        <f t="shared" si="0"/>
        <v>0</v>
      </c>
    </row>
    <row r="43" spans="1:6" ht="28.8" x14ac:dyDescent="0.3">
      <c r="A43" s="8" t="s">
        <v>71</v>
      </c>
      <c r="B43" s="5" t="s">
        <v>79</v>
      </c>
      <c r="C43" s="4">
        <v>1</v>
      </c>
      <c r="D43" s="4" t="s">
        <v>33</v>
      </c>
      <c r="E43" s="7"/>
      <c r="F43" s="9">
        <f t="shared" si="0"/>
        <v>0</v>
      </c>
    </row>
    <row r="44" spans="1:6" ht="28.8" x14ac:dyDescent="0.3">
      <c r="A44" s="15" t="s">
        <v>72</v>
      </c>
      <c r="B44" s="5" t="s">
        <v>85</v>
      </c>
      <c r="C44" s="4">
        <v>1</v>
      </c>
      <c r="D44" s="4" t="s">
        <v>33</v>
      </c>
      <c r="E44" s="7"/>
      <c r="F44" s="9">
        <f t="shared" si="0"/>
        <v>0</v>
      </c>
    </row>
    <row r="45" spans="1:6" x14ac:dyDescent="0.3">
      <c r="A45" s="8" t="s">
        <v>73</v>
      </c>
      <c r="B45" s="5" t="s">
        <v>80</v>
      </c>
      <c r="C45" s="4">
        <v>4</v>
      </c>
      <c r="D45" s="4" t="s">
        <v>33</v>
      </c>
      <c r="E45" s="7"/>
      <c r="F45" s="9">
        <f t="shared" si="0"/>
        <v>0</v>
      </c>
    </row>
    <row r="46" spans="1:6" x14ac:dyDescent="0.3">
      <c r="A46" s="15" t="s">
        <v>86</v>
      </c>
      <c r="B46" s="5" t="s">
        <v>81</v>
      </c>
      <c r="C46" s="4">
        <v>1</v>
      </c>
      <c r="D46" s="4" t="s">
        <v>42</v>
      </c>
      <c r="E46" s="7"/>
      <c r="F46" s="9">
        <f t="shared" si="0"/>
        <v>0</v>
      </c>
    </row>
    <row r="47" spans="1:6" x14ac:dyDescent="0.3">
      <c r="A47" s="8" t="s">
        <v>87</v>
      </c>
      <c r="B47" s="5" t="s">
        <v>82</v>
      </c>
      <c r="C47" s="4">
        <v>1</v>
      </c>
      <c r="D47" s="4" t="s">
        <v>42</v>
      </c>
      <c r="E47" s="7"/>
      <c r="F47" s="9">
        <f t="shared" si="0"/>
        <v>0</v>
      </c>
    </row>
    <row r="48" spans="1:6" ht="28.8" x14ac:dyDescent="0.3">
      <c r="A48" s="15" t="s">
        <v>88</v>
      </c>
      <c r="B48" s="5" t="s">
        <v>83</v>
      </c>
      <c r="C48" s="4">
        <v>2</v>
      </c>
      <c r="D48" s="4" t="s">
        <v>33</v>
      </c>
      <c r="E48" s="7"/>
      <c r="F48" s="9">
        <f t="shared" si="0"/>
        <v>0</v>
      </c>
    </row>
    <row r="49" spans="1:6" ht="28.8" x14ac:dyDescent="0.3">
      <c r="A49" s="8" t="s">
        <v>89</v>
      </c>
      <c r="B49" s="5" t="s">
        <v>84</v>
      </c>
      <c r="C49" s="4">
        <v>2</v>
      </c>
      <c r="D49" s="4" t="s">
        <v>33</v>
      </c>
      <c r="E49" s="7"/>
      <c r="F49" s="9">
        <f t="shared" si="0"/>
        <v>0</v>
      </c>
    </row>
    <row r="50" spans="1:6" ht="28.8" x14ac:dyDescent="0.3">
      <c r="A50" s="15" t="s">
        <v>90</v>
      </c>
      <c r="B50" s="5" t="s">
        <v>94</v>
      </c>
      <c r="C50" s="4">
        <v>1</v>
      </c>
      <c r="D50" s="4" t="s">
        <v>33</v>
      </c>
      <c r="E50" s="7"/>
      <c r="F50" s="9">
        <f t="shared" si="0"/>
        <v>0</v>
      </c>
    </row>
    <row r="51" spans="1:6" ht="28.8" x14ac:dyDescent="0.3">
      <c r="A51" s="8" t="s">
        <v>91</v>
      </c>
      <c r="B51" s="5" t="s">
        <v>95</v>
      </c>
      <c r="C51" s="4">
        <v>1</v>
      </c>
      <c r="D51" s="4" t="s">
        <v>33</v>
      </c>
      <c r="E51" s="7"/>
      <c r="F51" s="9">
        <f t="shared" si="0"/>
        <v>0</v>
      </c>
    </row>
    <row r="52" spans="1:6" x14ac:dyDescent="0.3">
      <c r="A52" s="15" t="s">
        <v>92</v>
      </c>
      <c r="B52" s="5" t="s">
        <v>96</v>
      </c>
      <c r="C52" s="4">
        <v>2</v>
      </c>
      <c r="D52" s="4" t="s">
        <v>97</v>
      </c>
      <c r="E52" s="7"/>
      <c r="F52" s="9">
        <f t="shared" si="0"/>
        <v>0</v>
      </c>
    </row>
    <row r="53" spans="1:6" x14ac:dyDescent="0.3">
      <c r="A53" s="8" t="s">
        <v>93</v>
      </c>
      <c r="B53" s="5" t="s">
        <v>125</v>
      </c>
      <c r="C53" s="4">
        <v>1</v>
      </c>
      <c r="D53" s="4" t="s">
        <v>33</v>
      </c>
      <c r="E53" s="7"/>
      <c r="F53" s="9">
        <f t="shared" si="0"/>
        <v>0</v>
      </c>
    </row>
    <row r="54" spans="1:6" ht="28.8" x14ac:dyDescent="0.3">
      <c r="A54" s="15" t="s">
        <v>103</v>
      </c>
      <c r="B54" s="5" t="s">
        <v>99</v>
      </c>
      <c r="C54" s="4">
        <v>1</v>
      </c>
      <c r="D54" s="4" t="s">
        <v>33</v>
      </c>
      <c r="E54" s="7"/>
      <c r="F54" s="9">
        <f t="shared" si="0"/>
        <v>0</v>
      </c>
    </row>
    <row r="55" spans="1:6" ht="31.05" customHeight="1" x14ac:dyDescent="0.3">
      <c r="A55" s="8" t="s">
        <v>104</v>
      </c>
      <c r="B55" s="5" t="s">
        <v>100</v>
      </c>
      <c r="C55" s="4">
        <v>1</v>
      </c>
      <c r="D55" s="4" t="s">
        <v>33</v>
      </c>
      <c r="E55" s="7"/>
      <c r="F55" s="9">
        <f t="shared" si="0"/>
        <v>0</v>
      </c>
    </row>
    <row r="56" spans="1:6" ht="28.8" x14ac:dyDescent="0.3">
      <c r="A56" s="15" t="s">
        <v>106</v>
      </c>
      <c r="B56" s="5" t="s">
        <v>101</v>
      </c>
      <c r="C56" s="4">
        <v>4.3</v>
      </c>
      <c r="D56" s="4" t="s">
        <v>57</v>
      </c>
      <c r="E56" s="7"/>
      <c r="F56" s="9">
        <f t="shared" si="0"/>
        <v>0</v>
      </c>
    </row>
    <row r="57" spans="1:6" x14ac:dyDescent="0.3">
      <c r="A57" s="8" t="s">
        <v>107</v>
      </c>
      <c r="B57" s="5" t="s">
        <v>102</v>
      </c>
      <c r="C57" s="4">
        <v>1</v>
      </c>
      <c r="D57" s="4" t="s">
        <v>42</v>
      </c>
      <c r="E57" s="7"/>
      <c r="F57" s="9">
        <f t="shared" si="0"/>
        <v>0</v>
      </c>
    </row>
    <row r="58" spans="1:6" ht="58.2" thickBot="1" x14ac:dyDescent="0.35">
      <c r="A58" s="15" t="s">
        <v>126</v>
      </c>
      <c r="B58" s="11" t="s">
        <v>105</v>
      </c>
      <c r="C58" s="12">
        <v>1</v>
      </c>
      <c r="D58" s="12" t="s">
        <v>42</v>
      </c>
      <c r="E58" s="13"/>
      <c r="F58" s="14">
        <f t="shared" si="0"/>
        <v>0</v>
      </c>
    </row>
    <row r="59" spans="1:6" ht="15" thickBot="1" x14ac:dyDescent="0.35">
      <c r="A59" s="45" t="s">
        <v>114</v>
      </c>
      <c r="B59" s="46"/>
      <c r="C59" s="46"/>
      <c r="D59" s="46"/>
      <c r="E59" s="46"/>
      <c r="F59" s="25">
        <f>SUM(F6:F58)</f>
        <v>0</v>
      </c>
    </row>
    <row r="60" spans="1:6" x14ac:dyDescent="0.3">
      <c r="B60" s="3" t="s">
        <v>115</v>
      </c>
    </row>
    <row r="61" spans="1:6" ht="28.5" customHeight="1" x14ac:dyDescent="0.3">
      <c r="A61" s="2" t="s">
        <v>4</v>
      </c>
      <c r="B61" s="43" t="s">
        <v>116</v>
      </c>
      <c r="C61" s="43"/>
      <c r="D61" s="43"/>
      <c r="E61" s="43"/>
      <c r="F61" s="43"/>
    </row>
    <row r="62" spans="1:6" ht="31.95" customHeight="1" x14ac:dyDescent="0.3">
      <c r="A62" s="26" t="s">
        <v>5</v>
      </c>
      <c r="B62" s="43" t="s">
        <v>117</v>
      </c>
      <c r="C62" s="43"/>
      <c r="D62" s="43"/>
      <c r="E62" s="43"/>
      <c r="F62" s="43"/>
    </row>
    <row r="63" spans="1:6" ht="42.45" customHeight="1" x14ac:dyDescent="0.3">
      <c r="A63" s="2" t="s">
        <v>6</v>
      </c>
      <c r="B63" s="43" t="s">
        <v>118</v>
      </c>
      <c r="C63" s="43"/>
      <c r="D63" s="43"/>
      <c r="E63" s="43"/>
      <c r="F63" s="43"/>
    </row>
    <row r="64" spans="1:6" ht="40.950000000000003" customHeight="1" x14ac:dyDescent="0.3">
      <c r="A64" s="2" t="s">
        <v>119</v>
      </c>
      <c r="B64" s="43" t="s">
        <v>120</v>
      </c>
      <c r="C64" s="43"/>
      <c r="D64" s="43"/>
      <c r="E64" s="43"/>
      <c r="F64" s="43"/>
    </row>
    <row r="65" spans="1:6" ht="48.45" customHeight="1" x14ac:dyDescent="0.3">
      <c r="A65" s="2" t="s">
        <v>8</v>
      </c>
      <c r="B65" s="43" t="s">
        <v>121</v>
      </c>
      <c r="C65" s="43"/>
      <c r="D65" s="43"/>
      <c r="E65" s="43"/>
      <c r="F65" s="43"/>
    </row>
    <row r="66" spans="1:6" ht="30.45" customHeight="1" x14ac:dyDescent="0.3">
      <c r="A66" s="2" t="s">
        <v>9</v>
      </c>
      <c r="B66" s="43" t="s">
        <v>122</v>
      </c>
      <c r="C66" s="43"/>
      <c r="D66" s="43"/>
      <c r="E66" s="43"/>
      <c r="F66" s="43"/>
    </row>
    <row r="68" spans="1:6" x14ac:dyDescent="0.3">
      <c r="A68" s="44"/>
      <c r="B68" s="44"/>
    </row>
    <row r="69" spans="1:6" x14ac:dyDescent="0.3">
      <c r="A69" s="27"/>
      <c r="B69" s="27"/>
    </row>
    <row r="70" spans="1:6" x14ac:dyDescent="0.3">
      <c r="A70" s="27"/>
      <c r="B70" s="27"/>
    </row>
    <row r="71" spans="1:6" x14ac:dyDescent="0.3">
      <c r="A71" s="27"/>
      <c r="B71" s="27"/>
    </row>
    <row r="72" spans="1:6" x14ac:dyDescent="0.3">
      <c r="A72" s="27"/>
      <c r="B72" s="27"/>
    </row>
    <row r="73" spans="1:6" x14ac:dyDescent="0.3">
      <c r="A73" s="27"/>
      <c r="B73" s="27"/>
    </row>
  </sheetData>
  <mergeCells count="15">
    <mergeCell ref="B65:F65"/>
    <mergeCell ref="B66:F66"/>
    <mergeCell ref="A68:B68"/>
    <mergeCell ref="A59:E59"/>
    <mergeCell ref="B61:F61"/>
    <mergeCell ref="B62:F62"/>
    <mergeCell ref="B63:F63"/>
    <mergeCell ref="B64:F64"/>
    <mergeCell ref="A1:F1"/>
    <mergeCell ref="B5:F5"/>
    <mergeCell ref="A18:F18"/>
    <mergeCell ref="A26:F26"/>
    <mergeCell ref="A37:F37"/>
    <mergeCell ref="A2:F2"/>
    <mergeCell ref="A3:F3"/>
  </mergeCells>
  <pageMargins left="0.7" right="0.7" top="0.75" bottom="0.75" header="0.3" footer="0.3"/>
  <pageSetup paperSize="9" scale="8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M27" sqref="M26:M27"/>
    </sheetView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kosztorys pełny</vt:lpstr>
      <vt:lpstr>Arkusz2</vt:lpstr>
      <vt:lpstr>Arkusz3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2025-03-05T12:09:07Z</dcterms:modified>
</cp:coreProperties>
</file>